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15" windowWidth="12360" windowHeight="7605" tabRatio="599" activeTab="0"/>
  </bookViews>
  <sheets>
    <sheet name="DWSU 2005" sheetId="1" r:id="rId1"/>
  </sheets>
  <definedNames>
    <definedName name="_xlnm.Print_Area" localSheetId="0">'DWSU 2005'!$A$1:$AI$25</definedName>
  </definedNames>
  <calcPr fullCalcOnLoad="1"/>
</workbook>
</file>

<file path=xl/sharedStrings.xml><?xml version="1.0" encoding="utf-8"?>
<sst xmlns="http://schemas.openxmlformats.org/spreadsheetml/2006/main" count="64" uniqueCount="44">
  <si>
    <t>Point Forårsrunden</t>
  </si>
  <si>
    <t>Point i alt</t>
  </si>
  <si>
    <t>Antal kampe</t>
  </si>
  <si>
    <t>Max score</t>
  </si>
  <si>
    <t>Handicap</t>
  </si>
  <si>
    <t>Heraf medtælles</t>
  </si>
  <si>
    <t>Jesper</t>
  </si>
  <si>
    <t>Henrik</t>
  </si>
  <si>
    <t>Lars</t>
  </si>
  <si>
    <t>Bo</t>
  </si>
  <si>
    <t>Christian</t>
  </si>
  <si>
    <t>Kåre</t>
  </si>
  <si>
    <t>Chresten</t>
  </si>
  <si>
    <t>Steen</t>
  </si>
  <si>
    <t>Placering</t>
  </si>
  <si>
    <t>Handicap-placering</t>
  </si>
  <si>
    <t>Handicap-Point</t>
  </si>
  <si>
    <t>Skalpe-Points</t>
  </si>
  <si>
    <t>Skalpeplacering</t>
  </si>
  <si>
    <t>Max Handicap-Point</t>
  </si>
  <si>
    <t xml:space="preserve"> Vært  </t>
  </si>
  <si>
    <t xml:space="preserve"> Dato  </t>
  </si>
  <si>
    <t xml:space="preserve"> Spiller \ Runde  </t>
  </si>
  <si>
    <r>
      <t>Efterårsrunden</t>
    </r>
    <r>
      <rPr>
        <sz val="8"/>
        <rFont val="Arial Narrow"/>
        <family val="2"/>
      </rPr>
      <t xml:space="preserve"> (du har hvid når modspillerens tal står tv)</t>
    </r>
  </si>
  <si>
    <r>
      <t>Forårsrunden</t>
    </r>
    <r>
      <rPr>
        <sz val="8"/>
        <rFont val="Arial Narrow"/>
        <family val="2"/>
      </rPr>
      <t xml:space="preserve"> (du har hvid når modspillerens tal står th)</t>
    </r>
  </si>
  <si>
    <t>Ivar</t>
  </si>
  <si>
    <t>Torben</t>
  </si>
  <si>
    <t>Jul</t>
  </si>
  <si>
    <t>DWSU   2005</t>
  </si>
  <si>
    <t>Mangler kontingent</t>
  </si>
  <si>
    <t>Betalt kontingent</t>
  </si>
  <si>
    <t>Næste vært</t>
  </si>
  <si>
    <t>Henrik er seniormedlem og spiller derfor dobbeltkampe.</t>
  </si>
  <si>
    <t>Steen er seniormedlem og spiller derfor dobbeltkampe.</t>
  </si>
  <si>
    <t>Bemærk. Runderne spilles efter den forhåndenværende spillers</t>
  </si>
  <si>
    <t xml:space="preserve">Princip. Derfor kan der være tal i værtskolonnerne. </t>
  </si>
  <si>
    <t>Det er altid den gule markering, og hvis der mangler opdatering</t>
  </si>
  <si>
    <t xml:space="preserve">Datoen der er gældende. </t>
  </si>
  <si>
    <t>Runde + dato</t>
  </si>
  <si>
    <t xml:space="preserve">Juleskak hos Christian 10.12. </t>
  </si>
  <si>
    <t>opsamler hos Christian 22.11</t>
  </si>
  <si>
    <t>opsamler hos Jesper 6.12</t>
  </si>
  <si>
    <t>Lars-Jesper, Christian-Bo</t>
  </si>
  <si>
    <t>Lars-Steen X2, Chresten- bo, Jeper-Henrik X2, Christian -Ivar.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</si>
</sst>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"/>
    <numFmt numFmtId="165" formatCode="0.0"/>
    <numFmt numFmtId="166" formatCode="dd/mm"/>
    <numFmt numFmtId="167" formatCode="dd\.mm"/>
    <numFmt numFmtId="168" formatCode="d\.m\.yy"/>
    <numFmt numFmtId="169" formatCode="mmmmm"/>
    <numFmt numFmtId="170" formatCode="&quot;Ja&quot;;&quot;Ja&quot;;&quot;Nej&quot;"/>
    <numFmt numFmtId="171" formatCode="&quot;Sand&quot;;&quot;Sand&quot;;&quot;Falsk&quot;"/>
    <numFmt numFmtId="172" formatCode="&quot;Til&quot;;&quot;Til&quot;;&quot;Fra&quot;"/>
  </numFmts>
  <fonts count="14">
    <font>
      <sz val="11"/>
      <name val="Arial"/>
      <family val="0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6"/>
      <name val="Arial Narrow"/>
      <family val="2"/>
    </font>
    <font>
      <sz val="6"/>
      <color indexed="22"/>
      <name val="Arial Narrow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1"/>
      <color indexed="9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top" textRotation="180"/>
      <protection hidden="1"/>
    </xf>
    <xf numFmtId="0" fontId="3" fillId="2" borderId="0" xfId="0" applyFont="1" applyFill="1" applyBorder="1" applyAlignment="1" applyProtection="1">
      <alignment vertical="top" textRotation="180"/>
      <protection hidden="1"/>
    </xf>
    <xf numFmtId="164" fontId="1" fillId="2" borderId="0" xfId="0" applyNumberFormat="1" applyFont="1" applyFill="1" applyBorder="1" applyAlignment="1" applyProtection="1">
      <alignment vertical="top" textRotation="180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4" fillId="2" borderId="2" xfId="0" applyFont="1" applyFill="1" applyBorder="1" applyAlignment="1" applyProtection="1">
      <alignment horizontal="righ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righ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right" vertical="center"/>
      <protection hidden="1"/>
    </xf>
    <xf numFmtId="0" fontId="4" fillId="2" borderId="8" xfId="0" applyFont="1" applyFill="1" applyBorder="1" applyAlignment="1" applyProtection="1">
      <alignment horizontal="right" vertical="center"/>
      <protection hidden="1"/>
    </xf>
    <xf numFmtId="0" fontId="4" fillId="2" borderId="11" xfId="0" applyNumberFormat="1" applyFont="1" applyFill="1" applyBorder="1" applyAlignment="1" applyProtection="1">
      <alignment horizontal="right" vertical="center"/>
      <protection hidden="1"/>
    </xf>
    <xf numFmtId="0" fontId="4" fillId="2" borderId="9" xfId="0" applyNumberFormat="1" applyFont="1" applyFill="1" applyBorder="1" applyAlignment="1" applyProtection="1">
      <alignment horizontal="right" vertical="center"/>
      <protection hidden="1"/>
    </xf>
    <xf numFmtId="0" fontId="4" fillId="2" borderId="10" xfId="0" applyNumberFormat="1" applyFont="1" applyFill="1" applyBorder="1" applyAlignment="1" applyProtection="1">
      <alignment horizontal="left" vertical="center"/>
      <protection hidden="1"/>
    </xf>
    <xf numFmtId="0" fontId="4" fillId="2" borderId="9" xfId="0" applyNumberFormat="1" applyFont="1" applyFill="1" applyBorder="1" applyAlignment="1" applyProtection="1">
      <alignment horizontal="left" vertical="center"/>
      <protection hidden="1"/>
    </xf>
    <xf numFmtId="0" fontId="4" fillId="2" borderId="0" xfId="0" applyNumberFormat="1" applyFont="1" applyFill="1" applyBorder="1" applyAlignment="1" applyProtection="1">
      <alignment vertical="top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4" fillId="2" borderId="10" xfId="0" applyNumberFormat="1" applyFont="1" applyFill="1" applyBorder="1" applyAlignment="1" applyProtection="1">
      <alignment horizontal="righ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16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top" textRotation="180"/>
      <protection hidden="1"/>
    </xf>
    <xf numFmtId="0" fontId="3" fillId="0" borderId="0" xfId="0" applyFont="1" applyFill="1" applyBorder="1" applyAlignment="1" applyProtection="1">
      <alignment vertical="top" textRotation="180"/>
      <protection hidden="1"/>
    </xf>
    <xf numFmtId="164" fontId="1" fillId="0" borderId="0" xfId="0" applyNumberFormat="1" applyFont="1" applyFill="1" applyBorder="1" applyAlignment="1" applyProtection="1">
      <alignment vertical="top" textRotation="180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2" borderId="17" xfId="0" applyFont="1" applyFill="1" applyBorder="1" applyAlignment="1" applyProtection="1">
      <alignment horizontal="center" vertical="center"/>
      <protection hidden="1" locked="0"/>
    </xf>
    <xf numFmtId="0" fontId="3" fillId="2" borderId="1" xfId="0" applyFont="1" applyFill="1" applyBorder="1" applyAlignment="1" applyProtection="1">
      <alignment horizontal="center" vertical="center"/>
      <protection hidden="1" locked="0"/>
    </xf>
    <xf numFmtId="0" fontId="3" fillId="2" borderId="4" xfId="0" applyFont="1" applyFill="1" applyBorder="1" applyAlignment="1" applyProtection="1">
      <alignment horizontal="center" vertical="center"/>
      <protection hidden="1" locked="0"/>
    </xf>
    <xf numFmtId="0" fontId="3" fillId="2" borderId="8" xfId="0" applyFont="1" applyFill="1" applyBorder="1" applyAlignment="1" applyProtection="1">
      <alignment horizontal="center"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 locked="0"/>
    </xf>
    <xf numFmtId="0" fontId="3" fillId="2" borderId="18" xfId="0" applyFont="1" applyFill="1" applyBorder="1" applyAlignment="1" applyProtection="1">
      <alignment horizontal="center" vertical="center"/>
      <protection hidden="1" locked="0"/>
    </xf>
    <xf numFmtId="0" fontId="3" fillId="2" borderId="3" xfId="0" applyFont="1" applyFill="1" applyBorder="1" applyAlignment="1" applyProtection="1">
      <alignment horizontal="center" vertical="center"/>
      <protection hidden="1" locked="0"/>
    </xf>
    <xf numFmtId="1" fontId="1" fillId="3" borderId="19" xfId="0" applyNumberFormat="1" applyFont="1" applyFill="1" applyBorder="1" applyAlignment="1" applyProtection="1">
      <alignment horizontal="center" vertical="center"/>
      <protection hidden="1"/>
    </xf>
    <xf numFmtId="164" fontId="8" fillId="3" borderId="12" xfId="0" applyNumberFormat="1" applyFont="1" applyFill="1" applyBorder="1" applyAlignment="1" applyProtection="1">
      <alignment horizontal="center" vertical="center"/>
      <protection hidden="1"/>
    </xf>
    <xf numFmtId="164" fontId="8" fillId="3" borderId="20" xfId="0" applyNumberFormat="1" applyFont="1" applyFill="1" applyBorder="1" applyAlignment="1" applyProtection="1">
      <alignment horizontal="center" vertical="center"/>
      <protection hidden="1"/>
    </xf>
    <xf numFmtId="164" fontId="8" fillId="3" borderId="9" xfId="0" applyNumberFormat="1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/>
    </xf>
    <xf numFmtId="0" fontId="5" fillId="3" borderId="21" xfId="0" applyFont="1" applyFill="1" applyBorder="1" applyAlignment="1" applyProtection="1">
      <alignment horizontal="center" vertical="center"/>
      <protection/>
    </xf>
    <xf numFmtId="0" fontId="3" fillId="3" borderId="17" xfId="0" applyFont="1" applyFill="1" applyBorder="1" applyAlignment="1" applyProtection="1">
      <alignment horizontal="center" vertical="center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22" xfId="0" applyFont="1" applyFill="1" applyBorder="1" applyAlignment="1" applyProtection="1">
      <alignment horizontal="center" vertical="center"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0" fontId="3" fillId="3" borderId="18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6" fillId="2" borderId="24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25" xfId="0" applyNumberFormat="1" applyFont="1" applyFill="1" applyBorder="1" applyAlignment="1" applyProtection="1">
      <alignment horizontal="center" vertical="center"/>
      <protection/>
    </xf>
    <xf numFmtId="0" fontId="6" fillId="2" borderId="16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26" xfId="0" applyNumberFormat="1" applyFont="1" applyFill="1" applyBorder="1" applyAlignment="1" applyProtection="1">
      <alignment horizontal="center" vertical="center"/>
      <protection/>
    </xf>
    <xf numFmtId="0" fontId="6" fillId="2" borderId="27" xfId="0" applyNumberFormat="1" applyFont="1" applyFill="1" applyBorder="1" applyAlignment="1" applyProtection="1">
      <alignment horizontal="center" vertical="center"/>
      <protection/>
    </xf>
    <xf numFmtId="0" fontId="7" fillId="2" borderId="28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center" vertical="center"/>
      <protection/>
    </xf>
    <xf numFmtId="0" fontId="7" fillId="2" borderId="29" xfId="0" applyNumberFormat="1" applyFont="1" applyFill="1" applyBorder="1" applyAlignment="1" applyProtection="1">
      <alignment horizontal="center" vertical="center"/>
      <protection/>
    </xf>
    <xf numFmtId="0" fontId="7" fillId="2" borderId="17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30" xfId="0" applyNumberFormat="1" applyFont="1" applyFill="1" applyBorder="1" applyAlignment="1" applyProtection="1">
      <alignment horizontal="center" vertical="center"/>
      <protection/>
    </xf>
    <xf numFmtId="0" fontId="6" fillId="2" borderId="20" xfId="0" applyNumberFormat="1" applyFont="1" applyFill="1" applyBorder="1" applyAlignment="1" applyProtection="1">
      <alignment horizontal="center" vertical="center"/>
      <protection/>
    </xf>
    <xf numFmtId="0" fontId="7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31" xfId="0" applyNumberFormat="1" applyFont="1" applyFill="1" applyBorder="1" applyAlignment="1" applyProtection="1">
      <alignment horizontal="center" vertical="center"/>
      <protection/>
    </xf>
    <xf numFmtId="0" fontId="6" fillId="2" borderId="11" xfId="0" applyNumberFormat="1" applyFont="1" applyFill="1" applyBorder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horizontal="center" vertical="center"/>
      <protection/>
    </xf>
    <xf numFmtId="0" fontId="7" fillId="2" borderId="32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33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Border="1" applyAlignment="1" applyProtection="1">
      <alignment horizontal="center" vertical="center"/>
      <protection/>
    </xf>
    <xf numFmtId="0" fontId="7" fillId="2" borderId="34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14" xfId="0" applyNumberFormat="1" applyFont="1" applyFill="1" applyBorder="1" applyAlignment="1" applyProtection="1">
      <alignment horizontal="center" vertical="center"/>
      <protection/>
    </xf>
    <xf numFmtId="0" fontId="7" fillId="2" borderId="35" xfId="0" applyNumberFormat="1" applyFont="1" applyFill="1" applyBorder="1" applyAlignment="1" applyProtection="1">
      <alignment horizontal="center" vertical="center"/>
      <protection/>
    </xf>
    <xf numFmtId="0" fontId="7" fillId="2" borderId="8" xfId="0" applyNumberFormat="1" applyFont="1" applyFill="1" applyBorder="1" applyAlignment="1" applyProtection="1">
      <alignment horizontal="center" vertical="center"/>
      <protection/>
    </xf>
    <xf numFmtId="0" fontId="7" fillId="2" borderId="36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horizontal="center" vertical="center"/>
      <protection/>
    </xf>
    <xf numFmtId="0" fontId="7" fillId="2" borderId="37" xfId="0" applyNumberFormat="1" applyFont="1" applyFill="1" applyBorder="1" applyAlignment="1" applyProtection="1">
      <alignment horizontal="center" vertical="center"/>
      <protection/>
    </xf>
    <xf numFmtId="0" fontId="7" fillId="2" borderId="18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4" borderId="25" xfId="0" applyFont="1" applyFill="1" applyBorder="1" applyAlignment="1" applyProtection="1">
      <alignment horizontal="left" vertical="center"/>
      <protection hidden="1"/>
    </xf>
    <xf numFmtId="0" fontId="3" fillId="4" borderId="29" xfId="0" applyFont="1" applyFill="1" applyBorder="1" applyAlignment="1" applyProtection="1">
      <alignment horizontal="center" vertical="center"/>
      <protection hidden="1" locked="0"/>
    </xf>
    <xf numFmtId="0" fontId="4" fillId="4" borderId="34" xfId="0" applyFont="1" applyFill="1" applyBorder="1" applyAlignment="1" applyProtection="1">
      <alignment horizontal="left" vertical="center"/>
      <protection hidden="1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left" vertical="center"/>
      <protection hidden="1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right" vertical="center"/>
      <protection hidden="1"/>
    </xf>
    <xf numFmtId="0" fontId="4" fillId="4" borderId="31" xfId="0" applyNumberFormat="1" applyFont="1" applyFill="1" applyBorder="1" applyAlignment="1" applyProtection="1">
      <alignment horizontal="right" vertical="center"/>
      <protection hidden="1"/>
    </xf>
    <xf numFmtId="0" fontId="4" fillId="4" borderId="34" xfId="0" applyFont="1" applyFill="1" applyBorder="1" applyAlignment="1" applyProtection="1">
      <alignment horizontal="right" vertical="center"/>
      <protection hidden="1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textRotation="90"/>
      <protection/>
    </xf>
    <xf numFmtId="0" fontId="3" fillId="3" borderId="13" xfId="0" applyFont="1" applyFill="1" applyBorder="1" applyAlignment="1" applyProtection="1">
      <alignment horizontal="center" textRotation="90"/>
      <protection/>
    </xf>
    <xf numFmtId="164" fontId="8" fillId="3" borderId="9" xfId="0" applyNumberFormat="1" applyFont="1" applyFill="1" applyBorder="1" applyAlignment="1" applyProtection="1">
      <alignment horizontal="center" vertical="center"/>
      <protection/>
    </xf>
    <xf numFmtId="1" fontId="1" fillId="3" borderId="19" xfId="0" applyNumberFormat="1" applyFont="1" applyFill="1" applyBorder="1" applyAlignment="1" applyProtection="1">
      <alignment horizontal="center" vertical="center"/>
      <protection/>
    </xf>
    <xf numFmtId="1" fontId="1" fillId="3" borderId="38" xfId="0" applyNumberFormat="1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26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2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0" fontId="4" fillId="2" borderId="14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horizontal="right" vertical="center"/>
      <protection/>
    </xf>
    <xf numFmtId="0" fontId="4" fillId="2" borderId="9" xfId="0" applyFont="1" applyFill="1" applyBorder="1" applyAlignment="1" applyProtection="1">
      <alignment horizontal="right" vertical="center"/>
      <protection/>
    </xf>
    <xf numFmtId="0" fontId="4" fillId="2" borderId="32" xfId="0" applyFont="1" applyFill="1" applyBorder="1" applyAlignment="1" applyProtection="1">
      <alignment horizontal="left" vertical="center"/>
      <protection/>
    </xf>
    <xf numFmtId="0" fontId="4" fillId="2" borderId="11" xfId="0" applyFont="1" applyFill="1" applyBorder="1" applyAlignment="1" applyProtection="1">
      <alignment horizontal="right" vertical="center"/>
      <protection/>
    </xf>
    <xf numFmtId="0" fontId="4" fillId="2" borderId="9" xfId="0" applyNumberFormat="1" applyFont="1" applyFill="1" applyBorder="1" applyAlignment="1" applyProtection="1">
      <alignment horizontal="left" vertical="center"/>
      <protection/>
    </xf>
    <xf numFmtId="0" fontId="4" fillId="2" borderId="9" xfId="0" applyNumberFormat="1" applyFont="1" applyFill="1" applyBorder="1" applyAlignment="1" applyProtection="1">
      <alignment horizontal="right"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4" fillId="2" borderId="32" xfId="0" applyFont="1" applyFill="1" applyBorder="1" applyAlignment="1" applyProtection="1">
      <alignment horizontal="right" vertical="center"/>
      <protection/>
    </xf>
    <xf numFmtId="0" fontId="4" fillId="2" borderId="11" xfId="0" applyNumberFormat="1" applyFont="1" applyFill="1" applyBorder="1" applyAlignment="1" applyProtection="1">
      <alignment horizontal="right" vertical="center"/>
      <protection/>
    </xf>
    <xf numFmtId="0" fontId="4" fillId="2" borderId="10" xfId="0" applyNumberFormat="1" applyFont="1" applyFill="1" applyBorder="1" applyAlignment="1" applyProtection="1">
      <alignment horizontal="left" vertical="center"/>
      <protection/>
    </xf>
    <xf numFmtId="0" fontId="4" fillId="2" borderId="32" xfId="0" applyNumberFormat="1" applyFont="1" applyFill="1" applyBorder="1" applyAlignment="1" applyProtection="1">
      <alignment horizontal="righ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4" fillId="2" borderId="11" xfId="0" applyFont="1" applyFill="1" applyBorder="1" applyAlignment="1" applyProtection="1">
      <alignment horizontal="left" vertical="center"/>
      <protection/>
    </xf>
    <xf numFmtId="0" fontId="4" fillId="2" borderId="14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2" borderId="39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3" fillId="7" borderId="29" xfId="0" applyFont="1" applyFill="1" applyBorder="1" applyAlignment="1" applyProtection="1">
      <alignment horizontal="center" vertical="center"/>
      <protection hidden="1" locked="0"/>
    </xf>
    <xf numFmtId="0" fontId="3" fillId="7" borderId="40" xfId="0" applyFont="1" applyFill="1" applyBorder="1" applyAlignment="1" applyProtection="1">
      <alignment horizontal="center" vertical="center"/>
      <protection hidden="1" locked="0"/>
    </xf>
    <xf numFmtId="0" fontId="6" fillId="2" borderId="9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0" applyFont="1" applyFill="1" applyBorder="1" applyAlignment="1" applyProtection="1">
      <alignment/>
      <protection hidden="1"/>
    </xf>
    <xf numFmtId="0" fontId="3" fillId="6" borderId="1" xfId="0" applyFont="1" applyFill="1" applyBorder="1" applyAlignment="1" applyProtection="1">
      <alignment horizontal="center" textRotation="90"/>
      <protection hidden="1"/>
    </xf>
    <xf numFmtId="164" fontId="8" fillId="6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/>
    </xf>
    <xf numFmtId="0" fontId="3" fillId="3" borderId="16" xfId="0" applyNumberFormat="1" applyFont="1" applyFill="1" applyBorder="1" applyAlignment="1" applyProtection="1">
      <alignment horizontal="center" textRotation="90"/>
      <protection/>
    </xf>
    <xf numFmtId="0" fontId="3" fillId="3" borderId="8" xfId="0" applyNumberFormat="1" applyFont="1" applyFill="1" applyBorder="1" applyAlignment="1" applyProtection="1">
      <alignment horizontal="center" textRotation="90"/>
      <protection/>
    </xf>
    <xf numFmtId="164" fontId="1" fillId="3" borderId="41" xfId="0" applyNumberFormat="1" applyFont="1" applyFill="1" applyBorder="1" applyAlignment="1" applyProtection="1">
      <alignment horizontal="left" vertical="center"/>
      <protection hidden="1"/>
    </xf>
    <xf numFmtId="164" fontId="1" fillId="3" borderId="42" xfId="0" applyNumberFormat="1" applyFont="1" applyFill="1" applyBorder="1" applyAlignment="1" applyProtection="1">
      <alignment horizontal="left" vertical="center"/>
      <protection hidden="1"/>
    </xf>
    <xf numFmtId="0" fontId="3" fillId="3" borderId="25" xfId="0" applyNumberFormat="1" applyFont="1" applyFill="1" applyBorder="1" applyAlignment="1" applyProtection="1">
      <alignment horizontal="center" textRotation="90"/>
      <protection/>
    </xf>
    <xf numFmtId="0" fontId="3" fillId="3" borderId="34" xfId="0" applyNumberFormat="1" applyFont="1" applyFill="1" applyBorder="1" applyAlignment="1" applyProtection="1">
      <alignment horizontal="center" textRotation="90"/>
      <protection/>
    </xf>
    <xf numFmtId="0" fontId="3" fillId="3" borderId="7" xfId="0" applyNumberFormat="1" applyFont="1" applyFill="1" applyBorder="1" applyAlignment="1" applyProtection="1">
      <alignment horizontal="center" textRotation="90"/>
      <protection/>
    </xf>
    <xf numFmtId="0" fontId="3" fillId="3" borderId="2" xfId="0" applyNumberFormat="1" applyFont="1" applyFill="1" applyBorder="1" applyAlignment="1" applyProtection="1">
      <alignment horizontal="center" textRotation="90"/>
      <protection/>
    </xf>
    <xf numFmtId="0" fontId="3" fillId="3" borderId="6" xfId="0" applyNumberFormat="1" applyFont="1" applyFill="1" applyBorder="1" applyAlignment="1" applyProtection="1">
      <alignment horizontal="center" textRotation="90"/>
      <protection/>
    </xf>
    <xf numFmtId="0" fontId="3" fillId="3" borderId="0" xfId="0" applyNumberFormat="1" applyFont="1" applyFill="1" applyBorder="1" applyAlignment="1" applyProtection="1">
      <alignment horizontal="center" textRotation="90"/>
      <protection/>
    </xf>
    <xf numFmtId="0" fontId="3" fillId="3" borderId="26" xfId="0" applyNumberFormat="1" applyFont="1" applyFill="1" applyBorder="1" applyAlignment="1" applyProtection="1">
      <alignment horizontal="center" textRotation="90"/>
      <protection/>
    </xf>
    <xf numFmtId="0" fontId="3" fillId="3" borderId="14" xfId="0" applyNumberFormat="1" applyFont="1" applyFill="1" applyBorder="1" applyAlignment="1" applyProtection="1">
      <alignment horizontal="center" textRotation="90"/>
      <protection/>
    </xf>
    <xf numFmtId="0" fontId="3" fillId="3" borderId="27" xfId="0" applyNumberFormat="1" applyFont="1" applyFill="1" applyBorder="1" applyAlignment="1" applyProtection="1">
      <alignment horizontal="center" textRotation="90"/>
      <protection/>
    </xf>
    <xf numFmtId="0" fontId="3" fillId="3" borderId="35" xfId="0" applyNumberFormat="1" applyFont="1" applyFill="1" applyBorder="1" applyAlignment="1" applyProtection="1">
      <alignment horizontal="center" textRotation="90"/>
      <protection/>
    </xf>
    <xf numFmtId="0" fontId="3" fillId="3" borderId="17" xfId="0" applyFont="1" applyFill="1" applyBorder="1" applyAlignment="1" applyProtection="1">
      <alignment horizontal="left" vertical="center"/>
      <protection hidden="1"/>
    </xf>
    <xf numFmtId="0" fontId="3" fillId="3" borderId="43" xfId="0" applyFont="1" applyFill="1" applyBorder="1" applyAlignment="1" applyProtection="1">
      <alignment horizontal="left" vertical="center"/>
      <protection hidden="1"/>
    </xf>
    <xf numFmtId="164" fontId="9" fillId="3" borderId="44" xfId="0" applyNumberFormat="1" applyFont="1" applyFill="1" applyBorder="1" applyAlignment="1" applyProtection="1">
      <alignment horizontal="left" vertical="center"/>
      <protection hidden="1"/>
    </xf>
    <xf numFmtId="164" fontId="9" fillId="3" borderId="45" xfId="0" applyNumberFormat="1" applyFont="1" applyFill="1" applyBorder="1" applyAlignment="1" applyProtection="1">
      <alignment horizontal="left" vertical="center"/>
      <protection hidden="1"/>
    </xf>
    <xf numFmtId="0" fontId="11" fillId="3" borderId="46" xfId="0" applyFont="1" applyFill="1" applyBorder="1" applyAlignment="1" applyProtection="1">
      <alignment horizontal="center" vertical="center"/>
      <protection hidden="1"/>
    </xf>
    <xf numFmtId="0" fontId="11" fillId="3" borderId="47" xfId="0" applyFont="1" applyFill="1" applyBorder="1" applyAlignment="1" applyProtection="1">
      <alignment horizontal="center" vertical="center"/>
      <protection hidden="1"/>
    </xf>
    <xf numFmtId="0" fontId="3" fillId="3" borderId="48" xfId="0" applyNumberFormat="1" applyFont="1" applyFill="1" applyBorder="1" applyAlignment="1" applyProtection="1">
      <alignment horizontal="center" textRotation="90"/>
      <protection/>
    </xf>
    <xf numFmtId="0" fontId="3" fillId="3" borderId="49" xfId="0" applyNumberFormat="1" applyFont="1" applyFill="1" applyBorder="1" applyAlignment="1" applyProtection="1">
      <alignment horizontal="center" textRotation="90"/>
      <protection/>
    </xf>
    <xf numFmtId="0" fontId="3" fillId="3" borderId="20" xfId="0" applyNumberFormat="1" applyFont="1" applyFill="1" applyBorder="1" applyAlignment="1" applyProtection="1">
      <alignment horizontal="center" textRotation="90"/>
      <protection/>
    </xf>
    <xf numFmtId="0" fontId="3" fillId="3" borderId="50" xfId="0" applyNumberFormat="1" applyFont="1" applyFill="1" applyBorder="1" applyAlignment="1" applyProtection="1">
      <alignment horizontal="center" textRotation="90"/>
      <protection/>
    </xf>
    <xf numFmtId="0" fontId="3" fillId="3" borderId="51" xfId="0" applyNumberFormat="1" applyFont="1" applyFill="1" applyBorder="1" applyAlignment="1" applyProtection="1">
      <alignment horizontal="center" textRotation="90"/>
      <protection/>
    </xf>
    <xf numFmtId="0" fontId="3" fillId="3" borderId="9" xfId="0" applyNumberFormat="1" applyFont="1" applyFill="1" applyBorder="1" applyAlignment="1" applyProtection="1">
      <alignment horizontal="center" textRotation="90"/>
      <protection/>
    </xf>
    <xf numFmtId="0" fontId="3" fillId="3" borderId="52" xfId="0" applyNumberFormat="1" applyFont="1" applyFill="1" applyBorder="1" applyAlignment="1" applyProtection="1">
      <alignment horizontal="center" textRotation="90"/>
      <protection/>
    </xf>
    <xf numFmtId="0" fontId="3" fillId="3" borderId="53" xfId="0" applyNumberFormat="1" applyFont="1" applyFill="1" applyBorder="1" applyAlignment="1" applyProtection="1">
      <alignment horizontal="center" textRotation="90"/>
      <protection/>
    </xf>
    <xf numFmtId="0" fontId="3" fillId="3" borderId="31" xfId="0" applyNumberFormat="1" applyFont="1" applyFill="1" applyBorder="1" applyAlignment="1" applyProtection="1">
      <alignment horizontal="center" textRotation="90"/>
      <protection/>
    </xf>
    <xf numFmtId="0" fontId="2" fillId="3" borderId="46" xfId="0" applyFont="1" applyFill="1" applyBorder="1" applyAlignment="1" applyProtection="1">
      <alignment horizontal="center" vertical="center"/>
      <protection hidden="1"/>
    </xf>
    <xf numFmtId="0" fontId="2" fillId="3" borderId="54" xfId="0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3" sqref="U3"/>
    </sheetView>
  </sheetViews>
  <sheetFormatPr defaultColWidth="9.00390625" defaultRowHeight="14.25"/>
  <cols>
    <col min="1" max="1" width="2.625" style="75" customWidth="1"/>
    <col min="2" max="2" width="7.625" style="76" customWidth="1"/>
    <col min="3" max="5" width="3.875" style="49" customWidth="1"/>
    <col min="6" max="12" width="3.875" style="76" customWidth="1"/>
    <col min="13" max="22" width="3.875" style="49" customWidth="1"/>
    <col min="23" max="24" width="4.75390625" style="115" customWidth="1"/>
    <col min="25" max="25" width="3.875" style="115" customWidth="1"/>
    <col min="26" max="26" width="4.375" style="114" bestFit="1" customWidth="1"/>
    <col min="27" max="27" width="3.25390625" style="114" customWidth="1"/>
    <col min="28" max="28" width="4.00390625" style="114" bestFit="1" customWidth="1"/>
    <col min="29" max="29" width="4.875" style="114" customWidth="1"/>
    <col min="30" max="30" width="4.375" style="114" bestFit="1" customWidth="1"/>
    <col min="31" max="31" width="3.625" style="114" customWidth="1"/>
    <col min="32" max="34" width="4.375" style="114" customWidth="1"/>
    <col min="35" max="16384" width="3.375" style="49" customWidth="1"/>
  </cols>
  <sheetData>
    <row r="1" spans="1:35" s="45" customFormat="1" ht="21" customHeight="1">
      <c r="A1" s="203" t="s">
        <v>28</v>
      </c>
      <c r="B1" s="204"/>
      <c r="C1" s="214" t="s">
        <v>24</v>
      </c>
      <c r="D1" s="215"/>
      <c r="E1" s="215"/>
      <c r="F1" s="215"/>
      <c r="G1" s="215"/>
      <c r="H1" s="215"/>
      <c r="I1" s="215"/>
      <c r="J1" s="215"/>
      <c r="K1" s="215"/>
      <c r="L1" s="214" t="s">
        <v>23</v>
      </c>
      <c r="M1" s="215"/>
      <c r="N1" s="215"/>
      <c r="O1" s="215"/>
      <c r="P1" s="215"/>
      <c r="Q1" s="215"/>
      <c r="R1" s="215"/>
      <c r="S1" s="215"/>
      <c r="T1" s="215"/>
      <c r="U1" s="215"/>
      <c r="V1" s="216"/>
      <c r="W1" s="205" t="s">
        <v>0</v>
      </c>
      <c r="X1" s="208" t="s">
        <v>1</v>
      </c>
      <c r="Y1" s="208" t="s">
        <v>2</v>
      </c>
      <c r="Z1" s="208" t="s">
        <v>3</v>
      </c>
      <c r="AA1" s="211" t="s">
        <v>14</v>
      </c>
      <c r="AB1" s="185" t="s">
        <v>4</v>
      </c>
      <c r="AC1" s="191" t="s">
        <v>16</v>
      </c>
      <c r="AD1" s="193" t="s">
        <v>19</v>
      </c>
      <c r="AE1" s="195" t="s">
        <v>15</v>
      </c>
      <c r="AF1" s="197" t="s">
        <v>17</v>
      </c>
      <c r="AG1" s="191" t="s">
        <v>5</v>
      </c>
      <c r="AH1" s="189" t="s">
        <v>18</v>
      </c>
      <c r="AI1" s="7"/>
    </row>
    <row r="2" spans="1:35" s="46" customFormat="1" ht="41.25" customHeight="1">
      <c r="A2" s="199" t="s">
        <v>20</v>
      </c>
      <c r="B2" s="200"/>
      <c r="C2" s="128" t="s">
        <v>10</v>
      </c>
      <c r="D2" s="128" t="s">
        <v>12</v>
      </c>
      <c r="E2" s="128" t="s">
        <v>11</v>
      </c>
      <c r="F2" s="128" t="s">
        <v>9</v>
      </c>
      <c r="G2" s="128" t="s">
        <v>7</v>
      </c>
      <c r="H2" s="128" t="s">
        <v>25</v>
      </c>
      <c r="I2" s="128" t="s">
        <v>6</v>
      </c>
      <c r="J2" s="129" t="s">
        <v>13</v>
      </c>
      <c r="K2" s="129" t="s">
        <v>8</v>
      </c>
      <c r="L2" s="129" t="s">
        <v>10</v>
      </c>
      <c r="M2" s="129" t="s">
        <v>25</v>
      </c>
      <c r="N2" s="128" t="s">
        <v>8</v>
      </c>
      <c r="O2" s="128" t="s">
        <v>9</v>
      </c>
      <c r="P2" s="128" t="s">
        <v>11</v>
      </c>
      <c r="Q2" s="128" t="s">
        <v>12</v>
      </c>
      <c r="R2" s="128" t="s">
        <v>7</v>
      </c>
      <c r="S2" s="128" t="s">
        <v>13</v>
      </c>
      <c r="T2" s="128" t="s">
        <v>11</v>
      </c>
      <c r="U2" s="128" t="s">
        <v>6</v>
      </c>
      <c r="V2" s="181" t="s">
        <v>10</v>
      </c>
      <c r="W2" s="206"/>
      <c r="X2" s="209"/>
      <c r="Y2" s="209"/>
      <c r="Z2" s="209"/>
      <c r="AA2" s="212"/>
      <c r="AB2" s="186"/>
      <c r="AC2" s="192"/>
      <c r="AD2" s="194"/>
      <c r="AE2" s="196"/>
      <c r="AF2" s="198"/>
      <c r="AG2" s="192"/>
      <c r="AH2" s="190"/>
      <c r="AI2" s="8"/>
    </row>
    <row r="3" spans="1:35" s="47" customFormat="1" ht="14.25" customHeight="1">
      <c r="A3" s="201" t="s">
        <v>21</v>
      </c>
      <c r="B3" s="202"/>
      <c r="C3" s="61">
        <v>38363</v>
      </c>
      <c r="D3" s="62">
        <v>38377</v>
      </c>
      <c r="E3" s="63">
        <v>38398</v>
      </c>
      <c r="F3" s="130">
        <v>38405</v>
      </c>
      <c r="G3" s="130">
        <v>38419</v>
      </c>
      <c r="H3" s="130">
        <v>38433</v>
      </c>
      <c r="I3" s="130">
        <v>38447</v>
      </c>
      <c r="J3" s="130">
        <v>38461</v>
      </c>
      <c r="K3" s="130">
        <v>38475</v>
      </c>
      <c r="L3" s="130">
        <v>38489</v>
      </c>
      <c r="M3" s="130">
        <v>38503</v>
      </c>
      <c r="N3" s="130">
        <v>38587</v>
      </c>
      <c r="O3" s="130">
        <v>38600</v>
      </c>
      <c r="P3" s="130">
        <v>38615</v>
      </c>
      <c r="Q3" s="130">
        <v>38629</v>
      </c>
      <c r="R3" s="130">
        <v>38650</v>
      </c>
      <c r="S3" s="130">
        <v>38657</v>
      </c>
      <c r="T3" s="130">
        <v>38671</v>
      </c>
      <c r="U3" s="130">
        <v>38692</v>
      </c>
      <c r="V3" s="182">
        <v>38696</v>
      </c>
      <c r="W3" s="206"/>
      <c r="X3" s="209"/>
      <c r="Y3" s="209"/>
      <c r="Z3" s="209"/>
      <c r="AA3" s="212"/>
      <c r="AB3" s="186"/>
      <c r="AC3" s="192"/>
      <c r="AD3" s="194"/>
      <c r="AE3" s="196"/>
      <c r="AF3" s="198"/>
      <c r="AG3" s="192"/>
      <c r="AH3" s="190"/>
      <c r="AI3" s="9"/>
    </row>
    <row r="4" spans="1:35" s="47" customFormat="1" ht="13.5" customHeight="1" thickBot="1">
      <c r="A4" s="187" t="s">
        <v>22</v>
      </c>
      <c r="B4" s="188"/>
      <c r="C4" s="60">
        <v>1</v>
      </c>
      <c r="D4" s="131">
        <v>3</v>
      </c>
      <c r="E4" s="131">
        <v>5</v>
      </c>
      <c r="F4" s="131">
        <v>4</v>
      </c>
      <c r="G4" s="131">
        <v>2</v>
      </c>
      <c r="H4" s="131">
        <v>6</v>
      </c>
      <c r="I4" s="131">
        <v>7</v>
      </c>
      <c r="J4" s="131">
        <v>8</v>
      </c>
      <c r="K4" s="132">
        <v>9</v>
      </c>
      <c r="L4" s="60">
        <v>1</v>
      </c>
      <c r="M4" s="60">
        <v>2</v>
      </c>
      <c r="N4" s="60">
        <v>3</v>
      </c>
      <c r="O4" s="60">
        <v>4</v>
      </c>
      <c r="P4" s="60">
        <v>5</v>
      </c>
      <c r="Q4" s="60">
        <v>6</v>
      </c>
      <c r="R4" s="60">
        <v>7</v>
      </c>
      <c r="S4" s="60">
        <v>8</v>
      </c>
      <c r="T4" s="60"/>
      <c r="U4" s="60">
        <v>9</v>
      </c>
      <c r="V4" s="182" t="s">
        <v>27</v>
      </c>
      <c r="W4" s="207"/>
      <c r="X4" s="210"/>
      <c r="Y4" s="210"/>
      <c r="Z4" s="210"/>
      <c r="AA4" s="213"/>
      <c r="AB4" s="186"/>
      <c r="AC4" s="192"/>
      <c r="AD4" s="194"/>
      <c r="AE4" s="196"/>
      <c r="AF4" s="198"/>
      <c r="AG4" s="192"/>
      <c r="AH4" s="190"/>
      <c r="AI4" s="9"/>
    </row>
    <row r="5" spans="1:35" s="14" customFormat="1" ht="7.5" customHeight="1">
      <c r="A5" s="64"/>
      <c r="B5" s="65"/>
      <c r="C5" s="44">
        <v>10</v>
      </c>
      <c r="D5" s="12">
        <v>2</v>
      </c>
      <c r="E5" s="42">
        <v>3</v>
      </c>
      <c r="F5" s="133">
        <v>4</v>
      </c>
      <c r="G5" s="134">
        <v>5</v>
      </c>
      <c r="H5" s="135">
        <v>6</v>
      </c>
      <c r="I5" s="136">
        <v>7</v>
      </c>
      <c r="J5" s="137">
        <v>8</v>
      </c>
      <c r="K5" s="138">
        <v>9</v>
      </c>
      <c r="L5" s="139">
        <v>10</v>
      </c>
      <c r="M5" s="12">
        <v>2</v>
      </c>
      <c r="N5" s="42">
        <v>3</v>
      </c>
      <c r="O5" s="50">
        <v>4</v>
      </c>
      <c r="P5" s="42">
        <v>5</v>
      </c>
      <c r="Q5" s="11">
        <v>7</v>
      </c>
      <c r="R5" s="11">
        <v>9</v>
      </c>
      <c r="S5" s="10">
        <v>8</v>
      </c>
      <c r="T5" s="176"/>
      <c r="U5" s="12">
        <v>6</v>
      </c>
      <c r="V5" s="116"/>
      <c r="W5" s="77"/>
      <c r="X5" s="77"/>
      <c r="Y5" s="77"/>
      <c r="Z5" s="78"/>
      <c r="AA5" s="79"/>
      <c r="AB5" s="80"/>
      <c r="AC5" s="81"/>
      <c r="AD5" s="78"/>
      <c r="AE5" s="82"/>
      <c r="AF5" s="83"/>
      <c r="AG5" s="81"/>
      <c r="AH5" s="79"/>
      <c r="AI5" s="13"/>
    </row>
    <row r="6" spans="1:35" s="16" customFormat="1" ht="13.5" customHeight="1">
      <c r="A6" s="66">
        <v>1</v>
      </c>
      <c r="B6" s="174" t="s">
        <v>12</v>
      </c>
      <c r="C6" s="53">
        <v>0</v>
      </c>
      <c r="D6" s="54">
        <v>1</v>
      </c>
      <c r="E6" s="55">
        <v>1</v>
      </c>
      <c r="F6" s="1">
        <v>0</v>
      </c>
      <c r="G6" s="5">
        <v>1</v>
      </c>
      <c r="H6" s="1">
        <v>0</v>
      </c>
      <c r="I6" s="140">
        <v>1</v>
      </c>
      <c r="J6" s="5">
        <v>1</v>
      </c>
      <c r="K6" s="38">
        <v>1</v>
      </c>
      <c r="L6" s="141">
        <v>0</v>
      </c>
      <c r="M6" s="54">
        <v>0</v>
      </c>
      <c r="N6" s="55">
        <v>0</v>
      </c>
      <c r="O6" s="54">
        <v>1</v>
      </c>
      <c r="P6" s="55">
        <v>1</v>
      </c>
      <c r="Q6" s="54">
        <v>0</v>
      </c>
      <c r="R6" s="54">
        <v>0</v>
      </c>
      <c r="S6" s="55">
        <v>1</v>
      </c>
      <c r="T6" s="176"/>
      <c r="U6" s="54">
        <v>0</v>
      </c>
      <c r="V6" s="117"/>
      <c r="W6" s="84">
        <f>SUM(C6:K6)</f>
        <v>6</v>
      </c>
      <c r="X6" s="84">
        <f>SUM(C6:V6)</f>
        <v>9</v>
      </c>
      <c r="Y6" s="84">
        <f>COUNT(C6:V6)</f>
        <v>18</v>
      </c>
      <c r="Z6" s="85">
        <f>X6+18-Y6</f>
        <v>9</v>
      </c>
      <c r="AA6" s="86">
        <f>RANK(X6,X$6:X$24,0)</f>
        <v>5</v>
      </c>
      <c r="AB6" s="87">
        <v>1</v>
      </c>
      <c r="AC6" s="88">
        <f>X6+AB6</f>
        <v>10</v>
      </c>
      <c r="AD6" s="85">
        <f>AC6+18-Y6</f>
        <v>10</v>
      </c>
      <c r="AE6" s="89">
        <f>RANK(AC6,AC$6:AC$24,0)</f>
        <v>4</v>
      </c>
      <c r="AF6" s="90">
        <f>SUMIF(C5:V5,6,C6:V6)+SUMIF(C5:V5,3,C6:V6)+SUMIF(C5:V5,5,C6:V6)</f>
        <v>3</v>
      </c>
      <c r="AG6" s="88" t="str">
        <f>IF(AA6&lt;6,"-",AF6)</f>
        <v>-</v>
      </c>
      <c r="AH6" s="86" t="str">
        <f>IF(AG6="-","-",RANK(AG6,AG$6:AG$24,0))</f>
        <v>-</v>
      </c>
      <c r="AI6" s="15"/>
    </row>
    <row r="7" spans="1:35" s="14" customFormat="1" ht="7.5" customHeight="1">
      <c r="A7" s="67"/>
      <c r="B7" s="68"/>
      <c r="C7" s="26">
        <v>9</v>
      </c>
      <c r="D7" s="18">
        <v>1</v>
      </c>
      <c r="E7" s="20">
        <v>10</v>
      </c>
      <c r="F7" s="142">
        <v>3</v>
      </c>
      <c r="G7" s="143">
        <v>4</v>
      </c>
      <c r="H7" s="142">
        <v>5</v>
      </c>
      <c r="I7" s="144">
        <v>6</v>
      </c>
      <c r="J7" s="145">
        <v>7</v>
      </c>
      <c r="K7" s="146">
        <v>8</v>
      </c>
      <c r="L7" s="147">
        <v>9</v>
      </c>
      <c r="M7" s="18">
        <v>1</v>
      </c>
      <c r="N7" s="20">
        <v>10</v>
      </c>
      <c r="O7" s="21">
        <v>3</v>
      </c>
      <c r="P7" s="19">
        <v>4</v>
      </c>
      <c r="Q7" s="18">
        <v>6</v>
      </c>
      <c r="R7" s="18">
        <v>8</v>
      </c>
      <c r="S7" s="20">
        <v>7</v>
      </c>
      <c r="T7" s="176"/>
      <c r="U7" s="21">
        <v>5</v>
      </c>
      <c r="V7" s="118"/>
      <c r="W7" s="91"/>
      <c r="X7" s="91"/>
      <c r="Y7" s="91"/>
      <c r="Z7" s="92"/>
      <c r="AA7" s="93"/>
      <c r="AB7" s="94"/>
      <c r="AC7" s="95"/>
      <c r="AD7" s="92"/>
      <c r="AE7" s="96"/>
      <c r="AF7" s="97"/>
      <c r="AG7" s="95"/>
      <c r="AH7" s="93"/>
      <c r="AI7" s="13"/>
    </row>
    <row r="8" spans="1:35" s="16" customFormat="1" ht="13.5" customHeight="1">
      <c r="A8" s="66">
        <v>2</v>
      </c>
      <c r="B8" s="174" t="s">
        <v>6</v>
      </c>
      <c r="C8" s="56">
        <v>0</v>
      </c>
      <c r="D8" s="57">
        <v>0</v>
      </c>
      <c r="E8" s="4">
        <v>0</v>
      </c>
      <c r="F8" s="2">
        <v>0</v>
      </c>
      <c r="G8" s="4">
        <v>1</v>
      </c>
      <c r="H8" s="2">
        <v>0</v>
      </c>
      <c r="I8" s="126">
        <v>1</v>
      </c>
      <c r="J8" s="4">
        <v>1</v>
      </c>
      <c r="K8" s="39">
        <v>1</v>
      </c>
      <c r="L8" s="148">
        <v>0</v>
      </c>
      <c r="M8" s="57">
        <v>1</v>
      </c>
      <c r="N8" s="4">
        <v>0.5</v>
      </c>
      <c r="O8" s="2">
        <v>0</v>
      </c>
      <c r="P8" s="4">
        <v>0.5</v>
      </c>
      <c r="Q8" s="2">
        <v>0.5</v>
      </c>
      <c r="R8" s="2">
        <v>1</v>
      </c>
      <c r="S8" s="4">
        <v>1</v>
      </c>
      <c r="T8" s="176"/>
      <c r="U8" s="2">
        <v>0</v>
      </c>
      <c r="V8" s="119"/>
      <c r="W8" s="84">
        <f>SUM(C8:K8)</f>
        <v>4</v>
      </c>
      <c r="X8" s="84">
        <f>SUM(C8:V8)</f>
        <v>8.5</v>
      </c>
      <c r="Y8" s="84">
        <f>COUNT(C8:V8)</f>
        <v>18</v>
      </c>
      <c r="Z8" s="85">
        <f>X8+18-Y8</f>
        <v>8.5</v>
      </c>
      <c r="AA8" s="86">
        <f aca="true" t="shared" si="0" ref="AA8:AA24">RANK(X8,X$6:X$24,0)</f>
        <v>6</v>
      </c>
      <c r="AB8" s="87">
        <v>4.5</v>
      </c>
      <c r="AC8" s="88">
        <f>X8+AB8</f>
        <v>13</v>
      </c>
      <c r="AD8" s="85">
        <f>AC8+18-Y8</f>
        <v>13</v>
      </c>
      <c r="AE8" s="89">
        <f aca="true" t="shared" si="1" ref="AE8:AE24">RANK(AC8,AC$6:AC$24,0)</f>
        <v>1</v>
      </c>
      <c r="AF8" s="90">
        <f>SUMIF(C7:V7,6,C8:V8)+SUMIF(C7:V7,3,C8:V8)+SUMIF(C7:V7,5,C8:V8)</f>
        <v>1.5</v>
      </c>
      <c r="AG8" s="88">
        <f aca="true" t="shared" si="2" ref="AG8:AG24">IF(AA8&lt;6,"-",AF8)</f>
        <v>1.5</v>
      </c>
      <c r="AH8" s="86">
        <f aca="true" t="shared" si="3" ref="AH8:AH24">IF(AG8="-","-",RANK(AG8,AG$6:AG$24,0))</f>
        <v>3</v>
      </c>
      <c r="AI8" s="15"/>
    </row>
    <row r="9" spans="1:35" s="14" customFormat="1" ht="7.5" customHeight="1">
      <c r="A9" s="69"/>
      <c r="B9" s="70"/>
      <c r="C9" s="41">
        <v>8</v>
      </c>
      <c r="D9" s="23">
        <v>9</v>
      </c>
      <c r="E9" s="25">
        <v>1</v>
      </c>
      <c r="F9" s="149">
        <v>2</v>
      </c>
      <c r="G9" s="150">
        <v>10</v>
      </c>
      <c r="H9" s="149">
        <v>4</v>
      </c>
      <c r="I9" s="149">
        <v>5</v>
      </c>
      <c r="J9" s="150">
        <v>6</v>
      </c>
      <c r="K9" s="152">
        <v>7</v>
      </c>
      <c r="L9" s="153">
        <v>8</v>
      </c>
      <c r="M9" s="23">
        <v>9</v>
      </c>
      <c r="N9" s="25">
        <v>1</v>
      </c>
      <c r="O9" s="22">
        <v>2</v>
      </c>
      <c r="P9" s="25">
        <v>10</v>
      </c>
      <c r="Q9" s="22">
        <v>5</v>
      </c>
      <c r="R9" s="22">
        <v>7</v>
      </c>
      <c r="S9" s="25">
        <v>6</v>
      </c>
      <c r="T9" s="176"/>
      <c r="U9" s="23">
        <v>4</v>
      </c>
      <c r="V9" s="120"/>
      <c r="W9" s="98"/>
      <c r="X9" s="98"/>
      <c r="Y9" s="98"/>
      <c r="Z9" s="99"/>
      <c r="AA9" s="100"/>
      <c r="AB9" s="101"/>
      <c r="AC9" s="102"/>
      <c r="AD9" s="99"/>
      <c r="AE9" s="103"/>
      <c r="AF9" s="104"/>
      <c r="AG9" s="102"/>
      <c r="AH9" s="100"/>
      <c r="AI9" s="13"/>
    </row>
    <row r="10" spans="1:35" s="16" customFormat="1" ht="13.5" customHeight="1">
      <c r="A10" s="71">
        <v>3</v>
      </c>
      <c r="B10" s="173" t="s">
        <v>10</v>
      </c>
      <c r="C10" s="56">
        <v>1</v>
      </c>
      <c r="D10" s="57">
        <v>0.5</v>
      </c>
      <c r="E10" s="4">
        <v>0</v>
      </c>
      <c r="F10" s="2">
        <v>1</v>
      </c>
      <c r="G10" s="4">
        <v>1</v>
      </c>
      <c r="H10" s="2">
        <v>1</v>
      </c>
      <c r="I10" s="126">
        <v>1</v>
      </c>
      <c r="J10" s="4">
        <v>1</v>
      </c>
      <c r="K10" s="39">
        <v>1</v>
      </c>
      <c r="L10" s="148">
        <v>1</v>
      </c>
      <c r="M10" s="57">
        <v>1</v>
      </c>
      <c r="N10" s="4">
        <v>1</v>
      </c>
      <c r="O10" s="2">
        <v>1</v>
      </c>
      <c r="P10" s="4">
        <v>0</v>
      </c>
      <c r="Q10" s="2">
        <v>1</v>
      </c>
      <c r="R10" s="2">
        <v>1</v>
      </c>
      <c r="S10" s="4">
        <v>1</v>
      </c>
      <c r="T10" s="176"/>
      <c r="U10" s="2">
        <v>1</v>
      </c>
      <c r="V10" s="119"/>
      <c r="W10" s="84">
        <f>SUM(C10:K10)</f>
        <v>7.5</v>
      </c>
      <c r="X10" s="84">
        <f>SUM(C10:V10)</f>
        <v>15.5</v>
      </c>
      <c r="Y10" s="84">
        <f>COUNT(C10:V10)</f>
        <v>18</v>
      </c>
      <c r="Z10" s="99">
        <f>X10+18-Y10</f>
        <v>15.5</v>
      </c>
      <c r="AA10" s="100">
        <f t="shared" si="0"/>
        <v>1</v>
      </c>
      <c r="AB10" s="105">
        <v>-6</v>
      </c>
      <c r="AC10" s="102">
        <f>X10+AB10</f>
        <v>9.5</v>
      </c>
      <c r="AD10" s="99">
        <f>AC10+18-Y10</f>
        <v>9.5</v>
      </c>
      <c r="AE10" s="103">
        <f t="shared" si="1"/>
        <v>6</v>
      </c>
      <c r="AF10" s="90">
        <f>SUMIF(C9:V9,6,C10:V10)+SUMIF(C9:V9,3,C10:V10)+SUMIF(C9:V9,5,C10:V10)</f>
        <v>4</v>
      </c>
      <c r="AG10" s="102" t="str">
        <f t="shared" si="2"/>
        <v>-</v>
      </c>
      <c r="AH10" s="100" t="str">
        <f t="shared" si="3"/>
        <v>-</v>
      </c>
      <c r="AI10" s="15"/>
    </row>
    <row r="11" spans="1:35" s="14" customFormat="1" ht="7.5" customHeight="1">
      <c r="A11" s="69"/>
      <c r="B11" s="70"/>
      <c r="C11" s="41">
        <v>7</v>
      </c>
      <c r="D11" s="22">
        <v>8</v>
      </c>
      <c r="E11" s="25">
        <v>9</v>
      </c>
      <c r="F11" s="149">
        <v>1</v>
      </c>
      <c r="G11" s="150">
        <v>2</v>
      </c>
      <c r="H11" s="151">
        <v>3</v>
      </c>
      <c r="I11" s="151">
        <v>10</v>
      </c>
      <c r="J11" s="150">
        <v>5</v>
      </c>
      <c r="K11" s="152">
        <v>6</v>
      </c>
      <c r="L11" s="153">
        <v>7</v>
      </c>
      <c r="M11" s="22">
        <v>8</v>
      </c>
      <c r="N11" s="25">
        <v>9</v>
      </c>
      <c r="O11" s="22">
        <v>1</v>
      </c>
      <c r="P11" s="25">
        <v>2</v>
      </c>
      <c r="Q11" s="23">
        <v>10</v>
      </c>
      <c r="R11" s="22">
        <v>6</v>
      </c>
      <c r="S11" s="25">
        <v>5</v>
      </c>
      <c r="T11" s="176"/>
      <c r="U11" s="22">
        <v>3</v>
      </c>
      <c r="V11" s="120"/>
      <c r="W11" s="91"/>
      <c r="X11" s="91"/>
      <c r="Y11" s="91"/>
      <c r="Z11" s="92"/>
      <c r="AA11" s="93"/>
      <c r="AB11" s="94"/>
      <c r="AC11" s="95"/>
      <c r="AD11" s="92"/>
      <c r="AE11" s="96"/>
      <c r="AF11" s="97"/>
      <c r="AG11" s="95"/>
      <c r="AH11" s="167"/>
      <c r="AI11" s="13"/>
    </row>
    <row r="12" spans="1:35" s="16" customFormat="1" ht="13.5" customHeight="1">
      <c r="A12" s="66">
        <v>4</v>
      </c>
      <c r="B12" s="174" t="s">
        <v>25</v>
      </c>
      <c r="C12" s="53">
        <v>0</v>
      </c>
      <c r="D12" s="54">
        <v>1</v>
      </c>
      <c r="E12" s="5">
        <v>0</v>
      </c>
      <c r="F12" s="1">
        <v>1</v>
      </c>
      <c r="G12" s="5">
        <v>0</v>
      </c>
      <c r="H12" s="1">
        <v>0</v>
      </c>
      <c r="I12" s="1">
        <v>0</v>
      </c>
      <c r="J12" s="5">
        <v>1</v>
      </c>
      <c r="K12" s="38">
        <v>1</v>
      </c>
      <c r="L12" s="141">
        <v>0</v>
      </c>
      <c r="M12" s="54">
        <v>1</v>
      </c>
      <c r="N12" s="5">
        <v>0</v>
      </c>
      <c r="O12" s="1">
        <v>0</v>
      </c>
      <c r="P12" s="5">
        <v>0.5</v>
      </c>
      <c r="Q12" s="1">
        <v>0.5</v>
      </c>
      <c r="R12" s="1">
        <v>1</v>
      </c>
      <c r="S12" s="5">
        <v>0</v>
      </c>
      <c r="T12" s="176"/>
      <c r="U12" s="1">
        <v>0</v>
      </c>
      <c r="V12" s="121"/>
      <c r="W12" s="84">
        <f>SUM(C12:K12)</f>
        <v>4</v>
      </c>
      <c r="X12" s="84">
        <f>SUM(C12:V12)</f>
        <v>7</v>
      </c>
      <c r="Y12" s="84">
        <f>COUNT(C12:V12)</f>
        <v>18</v>
      </c>
      <c r="Z12" s="85">
        <f>X12+18-Y12</f>
        <v>7</v>
      </c>
      <c r="AA12" s="86">
        <f t="shared" si="0"/>
        <v>9</v>
      </c>
      <c r="AB12" s="87">
        <v>2</v>
      </c>
      <c r="AC12" s="88">
        <f>X12+AB12</f>
        <v>9</v>
      </c>
      <c r="AD12" s="85">
        <f>AC12+18-Y12</f>
        <v>9</v>
      </c>
      <c r="AE12" s="89">
        <f t="shared" si="1"/>
        <v>7</v>
      </c>
      <c r="AF12" s="90">
        <f>SUMIF(C11:V11,6,C12:V12)+SUMIF(C11:V11,3,C12:V12)+SUMIF(C11:V11,5,C12:V12)</f>
        <v>3</v>
      </c>
      <c r="AG12" s="88">
        <f t="shared" si="2"/>
        <v>3</v>
      </c>
      <c r="AH12" s="168">
        <f t="shared" si="3"/>
        <v>1</v>
      </c>
      <c r="AI12" s="15"/>
    </row>
    <row r="13" spans="1:35" s="14" customFormat="1" ht="7.5" customHeight="1">
      <c r="A13" s="69"/>
      <c r="B13" s="70"/>
      <c r="C13" s="27">
        <v>6</v>
      </c>
      <c r="D13" s="30">
        <v>7</v>
      </c>
      <c r="E13" s="36">
        <v>8</v>
      </c>
      <c r="F13" s="154">
        <v>9</v>
      </c>
      <c r="G13" s="151">
        <v>1</v>
      </c>
      <c r="H13" s="154">
        <v>2</v>
      </c>
      <c r="I13" s="155">
        <v>3</v>
      </c>
      <c r="J13" s="156">
        <v>4</v>
      </c>
      <c r="K13" s="157">
        <v>10</v>
      </c>
      <c r="L13" s="158">
        <v>6</v>
      </c>
      <c r="M13" s="30">
        <v>7</v>
      </c>
      <c r="N13" s="36">
        <v>8</v>
      </c>
      <c r="O13" s="30">
        <v>9</v>
      </c>
      <c r="P13" s="23">
        <v>1</v>
      </c>
      <c r="Q13" s="28">
        <v>3</v>
      </c>
      <c r="R13" s="28">
        <v>10</v>
      </c>
      <c r="S13" s="24">
        <v>4</v>
      </c>
      <c r="T13" s="176"/>
      <c r="U13" s="30">
        <v>2</v>
      </c>
      <c r="V13" s="122"/>
      <c r="W13" s="98"/>
      <c r="X13" s="98"/>
      <c r="Y13" s="98"/>
      <c r="Z13" s="95"/>
      <c r="AA13" s="99"/>
      <c r="AB13" s="178"/>
      <c r="AC13" s="102"/>
      <c r="AD13" s="99"/>
      <c r="AE13" s="103"/>
      <c r="AF13" s="104"/>
      <c r="AG13" s="102"/>
      <c r="AH13" s="100"/>
      <c r="AI13" s="13"/>
    </row>
    <row r="14" spans="1:35" s="16" customFormat="1" ht="13.5" customHeight="1">
      <c r="A14" s="71">
        <v>5</v>
      </c>
      <c r="B14" s="174" t="s">
        <v>8</v>
      </c>
      <c r="C14" s="56">
        <v>1</v>
      </c>
      <c r="D14" s="57">
        <v>0</v>
      </c>
      <c r="E14" s="4">
        <v>1</v>
      </c>
      <c r="F14" s="2">
        <v>0</v>
      </c>
      <c r="G14" s="4">
        <v>0</v>
      </c>
      <c r="H14" s="2">
        <v>1</v>
      </c>
      <c r="I14" s="126">
        <v>0</v>
      </c>
      <c r="J14" s="4">
        <v>0</v>
      </c>
      <c r="K14" s="39">
        <v>1</v>
      </c>
      <c r="L14" s="148">
        <v>1</v>
      </c>
      <c r="M14" s="57">
        <v>1</v>
      </c>
      <c r="N14" s="4">
        <v>1</v>
      </c>
      <c r="O14" s="2">
        <v>1</v>
      </c>
      <c r="P14" s="4">
        <v>0</v>
      </c>
      <c r="Q14" s="2">
        <v>0</v>
      </c>
      <c r="R14" s="2">
        <v>1</v>
      </c>
      <c r="S14" s="4">
        <v>1</v>
      </c>
      <c r="T14" s="176"/>
      <c r="U14" s="2">
        <v>1</v>
      </c>
      <c r="V14" s="119"/>
      <c r="W14" s="84">
        <f>SUM(C14:K14)</f>
        <v>4</v>
      </c>
      <c r="X14" s="84">
        <f>SUM(C14:V14)</f>
        <v>11</v>
      </c>
      <c r="Y14" s="84">
        <f>COUNT(C14:V14)</f>
        <v>18</v>
      </c>
      <c r="Z14" s="99">
        <f>X14+18-Y14</f>
        <v>11</v>
      </c>
      <c r="AA14" s="86">
        <f t="shared" si="0"/>
        <v>3</v>
      </c>
      <c r="AB14" s="105">
        <v>-4</v>
      </c>
      <c r="AC14" s="102">
        <f>X14+AB14</f>
        <v>7</v>
      </c>
      <c r="AD14" s="99">
        <f>AC14+18-Y14</f>
        <v>7</v>
      </c>
      <c r="AE14" s="103">
        <f t="shared" si="1"/>
        <v>9</v>
      </c>
      <c r="AF14" s="90">
        <f>SUMIF(C13:V13,6,C14:V14)+SUMIF(C13:V13,3,C14:V14)+SUMIF(C13:V13,5,C14:V14)</f>
        <v>2</v>
      </c>
      <c r="AG14" s="102" t="str">
        <f t="shared" si="2"/>
        <v>-</v>
      </c>
      <c r="AH14" s="100" t="str">
        <f t="shared" si="3"/>
        <v>-</v>
      </c>
      <c r="AI14" s="15"/>
    </row>
    <row r="15" spans="1:35" s="32" customFormat="1" ht="7.5" customHeight="1">
      <c r="A15" s="69"/>
      <c r="B15" s="70"/>
      <c r="C15" s="37">
        <v>5</v>
      </c>
      <c r="D15" s="22">
        <v>10</v>
      </c>
      <c r="E15" s="36">
        <v>7</v>
      </c>
      <c r="F15" s="149">
        <v>8</v>
      </c>
      <c r="G15" s="150">
        <v>9</v>
      </c>
      <c r="H15" s="154">
        <v>1</v>
      </c>
      <c r="I15" s="155">
        <v>2</v>
      </c>
      <c r="J15" s="159">
        <v>3</v>
      </c>
      <c r="K15" s="160">
        <v>4</v>
      </c>
      <c r="L15" s="161">
        <v>5</v>
      </c>
      <c r="M15" s="22">
        <v>10</v>
      </c>
      <c r="N15" s="36">
        <v>7</v>
      </c>
      <c r="O15" s="22">
        <v>8</v>
      </c>
      <c r="P15" s="25">
        <v>9</v>
      </c>
      <c r="Q15" s="28">
        <v>2</v>
      </c>
      <c r="R15" s="28">
        <v>4</v>
      </c>
      <c r="S15" s="29">
        <v>3</v>
      </c>
      <c r="T15" s="176"/>
      <c r="U15" s="30">
        <v>1</v>
      </c>
      <c r="V15" s="123"/>
      <c r="W15" s="91"/>
      <c r="X15" s="91"/>
      <c r="Y15" s="91"/>
      <c r="Z15" s="92"/>
      <c r="AA15" s="93"/>
      <c r="AB15" s="94"/>
      <c r="AC15" s="95"/>
      <c r="AD15" s="92"/>
      <c r="AE15" s="170"/>
      <c r="AF15" s="97"/>
      <c r="AG15" s="95"/>
      <c r="AH15" s="93"/>
      <c r="AI15" s="31"/>
    </row>
    <row r="16" spans="1:35" s="16" customFormat="1" ht="13.5" customHeight="1">
      <c r="A16" s="66">
        <v>6</v>
      </c>
      <c r="B16" s="174" t="s">
        <v>26</v>
      </c>
      <c r="C16" s="56">
        <v>1</v>
      </c>
      <c r="D16" s="57">
        <v>1</v>
      </c>
      <c r="E16" s="4">
        <v>1</v>
      </c>
      <c r="F16" s="2">
        <v>1</v>
      </c>
      <c r="G16" s="4">
        <v>0</v>
      </c>
      <c r="H16" s="2">
        <v>1</v>
      </c>
      <c r="I16" s="126">
        <v>0</v>
      </c>
      <c r="J16" s="4">
        <v>0</v>
      </c>
      <c r="K16" s="39">
        <v>0</v>
      </c>
      <c r="L16" s="148">
        <v>0</v>
      </c>
      <c r="M16" s="57">
        <v>0</v>
      </c>
      <c r="N16" s="4">
        <v>0</v>
      </c>
      <c r="O16" s="2">
        <v>1</v>
      </c>
      <c r="P16" s="4">
        <v>0.5</v>
      </c>
      <c r="Q16" s="2">
        <v>0.5</v>
      </c>
      <c r="R16" s="2">
        <v>0</v>
      </c>
      <c r="S16" s="4">
        <v>0</v>
      </c>
      <c r="T16" s="176"/>
      <c r="U16" s="2">
        <v>1</v>
      </c>
      <c r="V16" s="119"/>
      <c r="W16" s="84">
        <f>SUM(C16:K16)</f>
        <v>5</v>
      </c>
      <c r="X16" s="84">
        <f>SUM(C16:V16)</f>
        <v>8</v>
      </c>
      <c r="Y16" s="84">
        <f>COUNT(C16:V16)</f>
        <v>18</v>
      </c>
      <c r="Z16" s="99">
        <f>X16+18-Y16</f>
        <v>8</v>
      </c>
      <c r="AA16" s="100">
        <f t="shared" si="0"/>
        <v>7</v>
      </c>
      <c r="AB16" s="105">
        <v>3.5</v>
      </c>
      <c r="AC16" s="102">
        <f>X16+AB16</f>
        <v>11.5</v>
      </c>
      <c r="AD16" s="99">
        <f>AC16+18-Y16</f>
        <v>11.5</v>
      </c>
      <c r="AE16" s="169">
        <f t="shared" si="1"/>
        <v>2</v>
      </c>
      <c r="AF16" s="90">
        <f>SUMIF(C15:V15,6,C16:V16)+SUMIF(C15:V15,3,C16:V16)+SUMIF(C15:V15,5,C16:V16)</f>
        <v>1</v>
      </c>
      <c r="AG16" s="102">
        <f t="shared" si="2"/>
        <v>1</v>
      </c>
      <c r="AH16" s="100">
        <f t="shared" si="3"/>
        <v>4</v>
      </c>
      <c r="AI16" s="15"/>
    </row>
    <row r="17" spans="1:35" s="14" customFormat="1" ht="7.5" customHeight="1">
      <c r="A17" s="67"/>
      <c r="B17" s="68"/>
      <c r="C17" s="43">
        <v>4</v>
      </c>
      <c r="D17" s="23">
        <v>5</v>
      </c>
      <c r="E17" s="24">
        <v>6</v>
      </c>
      <c r="F17" s="149">
        <v>10</v>
      </c>
      <c r="G17" s="150">
        <v>8</v>
      </c>
      <c r="H17" s="149">
        <v>9</v>
      </c>
      <c r="I17" s="151">
        <v>1</v>
      </c>
      <c r="J17" s="156">
        <v>2</v>
      </c>
      <c r="K17" s="157">
        <v>3</v>
      </c>
      <c r="L17" s="162">
        <v>4</v>
      </c>
      <c r="M17" s="23">
        <v>5</v>
      </c>
      <c r="N17" s="24">
        <v>6</v>
      </c>
      <c r="O17" s="22">
        <v>10</v>
      </c>
      <c r="P17" s="25">
        <v>8</v>
      </c>
      <c r="Q17" s="23">
        <v>1</v>
      </c>
      <c r="R17" s="23">
        <v>3</v>
      </c>
      <c r="S17" s="24">
        <v>2</v>
      </c>
      <c r="T17" s="176"/>
      <c r="U17" s="22">
        <v>9</v>
      </c>
      <c r="V17" s="122"/>
      <c r="W17" s="91"/>
      <c r="X17" s="91"/>
      <c r="Y17" s="91"/>
      <c r="Z17" s="92"/>
      <c r="AA17" s="93"/>
      <c r="AB17" s="94"/>
      <c r="AC17" s="95"/>
      <c r="AD17" s="92"/>
      <c r="AE17" s="96"/>
      <c r="AF17" s="97"/>
      <c r="AG17" s="95"/>
      <c r="AH17" s="93"/>
      <c r="AI17" s="13"/>
    </row>
    <row r="18" spans="1:35" s="16" customFormat="1" ht="13.5" customHeight="1">
      <c r="A18" s="66">
        <v>7</v>
      </c>
      <c r="B18" s="174" t="s">
        <v>13</v>
      </c>
      <c r="C18" s="53">
        <v>0</v>
      </c>
      <c r="D18" s="54">
        <v>1</v>
      </c>
      <c r="E18" s="5">
        <v>0</v>
      </c>
      <c r="F18" s="1">
        <v>1</v>
      </c>
      <c r="G18" s="5">
        <v>1</v>
      </c>
      <c r="H18" s="1">
        <v>0</v>
      </c>
      <c r="I18" s="127">
        <v>0</v>
      </c>
      <c r="J18" s="5">
        <v>0</v>
      </c>
      <c r="K18" s="38">
        <v>0</v>
      </c>
      <c r="L18" s="141">
        <v>1</v>
      </c>
      <c r="M18" s="54">
        <v>0</v>
      </c>
      <c r="N18" s="5">
        <v>1</v>
      </c>
      <c r="O18" s="1">
        <v>0</v>
      </c>
      <c r="P18" s="5">
        <v>1</v>
      </c>
      <c r="Q18" s="1">
        <v>1</v>
      </c>
      <c r="R18" s="1">
        <v>0</v>
      </c>
      <c r="S18" s="5">
        <v>0</v>
      </c>
      <c r="T18" s="176"/>
      <c r="U18" s="1">
        <v>1</v>
      </c>
      <c r="V18" s="121"/>
      <c r="W18" s="84">
        <f>SUM(C18:K18)</f>
        <v>3</v>
      </c>
      <c r="X18" s="84">
        <f>SUM(C18:V18)</f>
        <v>8</v>
      </c>
      <c r="Y18" s="84">
        <f>COUNT(C18:V18)</f>
        <v>18</v>
      </c>
      <c r="Z18" s="85">
        <f>X18+18-Y18</f>
        <v>8</v>
      </c>
      <c r="AA18" s="86">
        <f t="shared" si="0"/>
        <v>7</v>
      </c>
      <c r="AB18" s="87">
        <v>2</v>
      </c>
      <c r="AC18" s="88">
        <f>X18+AB18</f>
        <v>10</v>
      </c>
      <c r="AD18" s="85">
        <f>AC18+18-Y18</f>
        <v>10</v>
      </c>
      <c r="AE18" s="89">
        <f t="shared" si="1"/>
        <v>4</v>
      </c>
      <c r="AF18" s="90">
        <f>SUMIF(C17:V17,6,C18:V18)+SUMIF(C17:V17,3,C18:V18)+SUMIF(C17:V17,5,C18:V18)</f>
        <v>2</v>
      </c>
      <c r="AG18" s="88">
        <f t="shared" si="2"/>
        <v>2</v>
      </c>
      <c r="AH18" s="86">
        <f t="shared" si="3"/>
        <v>2</v>
      </c>
      <c r="AI18" s="15"/>
    </row>
    <row r="19" spans="1:35" s="14" customFormat="1" ht="7.5" customHeight="1">
      <c r="A19" s="67"/>
      <c r="B19" s="68"/>
      <c r="C19" s="17">
        <v>3</v>
      </c>
      <c r="D19" s="21">
        <v>4</v>
      </c>
      <c r="E19" s="19">
        <v>5</v>
      </c>
      <c r="F19" s="142">
        <v>6</v>
      </c>
      <c r="G19" s="143">
        <v>7</v>
      </c>
      <c r="H19" s="144">
        <v>10</v>
      </c>
      <c r="I19" s="142">
        <v>9</v>
      </c>
      <c r="J19" s="143">
        <v>1</v>
      </c>
      <c r="K19" s="163">
        <v>2</v>
      </c>
      <c r="L19" s="164">
        <v>3</v>
      </c>
      <c r="M19" s="21">
        <v>4</v>
      </c>
      <c r="N19" s="19">
        <v>5</v>
      </c>
      <c r="O19" s="21">
        <v>6</v>
      </c>
      <c r="P19" s="19">
        <v>7</v>
      </c>
      <c r="Q19" s="21">
        <v>9</v>
      </c>
      <c r="R19" s="21">
        <v>2</v>
      </c>
      <c r="S19" s="19">
        <v>1</v>
      </c>
      <c r="T19" s="176"/>
      <c r="U19" s="18">
        <v>10</v>
      </c>
      <c r="V19" s="124"/>
      <c r="W19" s="98"/>
      <c r="X19" s="98"/>
      <c r="Y19" s="98"/>
      <c r="Z19" s="99"/>
      <c r="AA19" s="100"/>
      <c r="AB19" s="101"/>
      <c r="AC19" s="102"/>
      <c r="AD19" s="99"/>
      <c r="AE19" s="103"/>
      <c r="AF19" s="104"/>
      <c r="AG19" s="102"/>
      <c r="AH19" s="100"/>
      <c r="AI19" s="13"/>
    </row>
    <row r="20" spans="1:35" s="16" customFormat="1" ht="13.5" customHeight="1">
      <c r="A20" s="66">
        <v>8</v>
      </c>
      <c r="B20" s="174" t="s">
        <v>7</v>
      </c>
      <c r="C20" s="56">
        <v>0</v>
      </c>
      <c r="D20" s="57">
        <v>0</v>
      </c>
      <c r="E20" s="4">
        <v>0</v>
      </c>
      <c r="F20" s="2">
        <v>0</v>
      </c>
      <c r="G20" s="4">
        <v>0</v>
      </c>
      <c r="H20" s="2">
        <v>0</v>
      </c>
      <c r="I20" s="2">
        <v>1</v>
      </c>
      <c r="J20" s="4">
        <v>0</v>
      </c>
      <c r="K20" s="39">
        <v>0</v>
      </c>
      <c r="L20" s="148">
        <v>0</v>
      </c>
      <c r="M20" s="57">
        <v>0</v>
      </c>
      <c r="N20" s="4">
        <v>0</v>
      </c>
      <c r="O20" s="2">
        <v>0</v>
      </c>
      <c r="P20" s="4">
        <v>0</v>
      </c>
      <c r="Q20" s="2">
        <v>0</v>
      </c>
      <c r="R20" s="2">
        <v>0</v>
      </c>
      <c r="S20" s="4">
        <v>0</v>
      </c>
      <c r="T20" s="176"/>
      <c r="U20" s="2">
        <v>0</v>
      </c>
      <c r="V20" s="119"/>
      <c r="W20" s="84">
        <f>SUM(C20:K20)</f>
        <v>1</v>
      </c>
      <c r="X20" s="84">
        <f>SUM(C20:V20)</f>
        <v>1</v>
      </c>
      <c r="Y20" s="84">
        <f>COUNT(C20:V20)</f>
        <v>18</v>
      </c>
      <c r="Z20" s="99">
        <f>X20+18-Y20</f>
        <v>1</v>
      </c>
      <c r="AA20" s="100">
        <f>RANK(X20,X$6:X$24,0)</f>
        <v>10</v>
      </c>
      <c r="AB20" s="105">
        <v>4</v>
      </c>
      <c r="AC20" s="102">
        <f>X20+AB20</f>
        <v>5</v>
      </c>
      <c r="AD20" s="99">
        <f>AC20+18-Y20</f>
        <v>5</v>
      </c>
      <c r="AE20" s="103">
        <f>RANK(AC20,AC$6:AC$24,0)</f>
        <v>10</v>
      </c>
      <c r="AF20" s="90">
        <f>SUMIF(C19:V19,6,C20:V20)+SUMIF(C19:V19,3,C20:V20)+SUMIF(C19:V19,5,C20:V20)</f>
        <v>0</v>
      </c>
      <c r="AG20" s="102">
        <f t="shared" si="2"/>
        <v>0</v>
      </c>
      <c r="AH20" s="100">
        <f t="shared" si="3"/>
        <v>5</v>
      </c>
      <c r="AI20" s="15"/>
    </row>
    <row r="21" spans="1:35" s="14" customFormat="1" ht="7.5" customHeight="1">
      <c r="A21" s="69"/>
      <c r="B21" s="70"/>
      <c r="C21" s="43">
        <v>2</v>
      </c>
      <c r="D21" s="22">
        <v>3</v>
      </c>
      <c r="E21" s="24">
        <v>4</v>
      </c>
      <c r="F21" s="151">
        <v>5</v>
      </c>
      <c r="G21" s="156">
        <v>6</v>
      </c>
      <c r="H21" s="151">
        <v>7</v>
      </c>
      <c r="I21" s="149">
        <v>8</v>
      </c>
      <c r="J21" s="156">
        <v>10</v>
      </c>
      <c r="K21" s="157">
        <v>1</v>
      </c>
      <c r="L21" s="162">
        <v>2</v>
      </c>
      <c r="M21" s="22">
        <v>3</v>
      </c>
      <c r="N21" s="24">
        <v>4</v>
      </c>
      <c r="O21" s="23">
        <v>5</v>
      </c>
      <c r="P21" s="24">
        <v>6</v>
      </c>
      <c r="Q21" s="22">
        <v>8</v>
      </c>
      <c r="R21" s="23">
        <v>1</v>
      </c>
      <c r="S21" s="24">
        <v>10</v>
      </c>
      <c r="T21" s="176"/>
      <c r="U21" s="23">
        <v>7</v>
      </c>
      <c r="V21" s="122"/>
      <c r="W21" s="91"/>
      <c r="X21" s="91"/>
      <c r="Y21" s="91"/>
      <c r="Z21" s="92"/>
      <c r="AA21" s="93"/>
      <c r="AB21" s="94"/>
      <c r="AC21" s="95"/>
      <c r="AD21" s="92"/>
      <c r="AE21" s="96"/>
      <c r="AF21" s="97"/>
      <c r="AG21" s="95"/>
      <c r="AH21" s="93"/>
      <c r="AI21" s="13"/>
    </row>
    <row r="22" spans="1:35" s="16" customFormat="1" ht="13.5" customHeight="1">
      <c r="A22" s="66">
        <v>9</v>
      </c>
      <c r="B22" s="174" t="s">
        <v>9</v>
      </c>
      <c r="C22" s="53">
        <v>1</v>
      </c>
      <c r="D22" s="54">
        <v>0.5</v>
      </c>
      <c r="E22" s="5">
        <v>1</v>
      </c>
      <c r="F22" s="1">
        <v>1</v>
      </c>
      <c r="G22" s="5">
        <v>1</v>
      </c>
      <c r="H22" s="1">
        <v>1</v>
      </c>
      <c r="I22" s="1">
        <v>0</v>
      </c>
      <c r="J22" s="5">
        <v>0</v>
      </c>
      <c r="K22" s="38">
        <v>0</v>
      </c>
      <c r="L22" s="141">
        <v>1</v>
      </c>
      <c r="M22" s="54">
        <v>0</v>
      </c>
      <c r="N22" s="5">
        <v>1</v>
      </c>
      <c r="O22" s="1">
        <v>0</v>
      </c>
      <c r="P22" s="5">
        <v>0.5</v>
      </c>
      <c r="Q22" s="1">
        <v>1</v>
      </c>
      <c r="R22" s="1">
        <v>1</v>
      </c>
      <c r="S22" s="5">
        <v>0</v>
      </c>
      <c r="T22" s="176"/>
      <c r="U22" s="1">
        <v>0</v>
      </c>
      <c r="V22" s="121"/>
      <c r="W22" s="84">
        <f>SUM(C22:K22)</f>
        <v>5.5</v>
      </c>
      <c r="X22" s="84">
        <f>SUM(C22:V22)</f>
        <v>10</v>
      </c>
      <c r="Y22" s="84">
        <f>COUNT(C22:V22)</f>
        <v>18</v>
      </c>
      <c r="Z22" s="85">
        <f>X22+18-Y22</f>
        <v>10</v>
      </c>
      <c r="AA22" s="86">
        <f t="shared" si="0"/>
        <v>4</v>
      </c>
      <c r="AB22" s="87">
        <v>1.5</v>
      </c>
      <c r="AC22" s="88">
        <f>X22+AB22</f>
        <v>11.5</v>
      </c>
      <c r="AD22" s="85">
        <f>AC22+18-Y22</f>
        <v>11.5</v>
      </c>
      <c r="AE22" s="89">
        <f t="shared" si="1"/>
        <v>2</v>
      </c>
      <c r="AF22" s="90">
        <f>SUMIF(C21:V21,6,C22:V22)+SUMIF(C21:V21,3,C22:V22)+SUMIF(C21:V21,5,C22:V22)</f>
        <v>3</v>
      </c>
      <c r="AG22" s="88" t="str">
        <f t="shared" si="2"/>
        <v>-</v>
      </c>
      <c r="AH22" s="86" t="str">
        <f t="shared" si="3"/>
        <v>-</v>
      </c>
      <c r="AI22" s="15"/>
    </row>
    <row r="23" spans="1:35" s="14" customFormat="1" ht="7.5" customHeight="1">
      <c r="A23" s="67"/>
      <c r="B23" s="70"/>
      <c r="C23" s="17">
        <v>1</v>
      </c>
      <c r="D23" s="21">
        <v>6</v>
      </c>
      <c r="E23" s="19">
        <v>2</v>
      </c>
      <c r="F23" s="142">
        <v>7</v>
      </c>
      <c r="G23" s="143">
        <v>3</v>
      </c>
      <c r="H23" s="142">
        <v>8</v>
      </c>
      <c r="I23" s="144">
        <v>4</v>
      </c>
      <c r="J23" s="142">
        <v>9</v>
      </c>
      <c r="K23" s="146">
        <v>5</v>
      </c>
      <c r="L23" s="164">
        <v>1</v>
      </c>
      <c r="M23" s="21">
        <v>6</v>
      </c>
      <c r="N23" s="19">
        <v>2</v>
      </c>
      <c r="O23" s="21">
        <v>7</v>
      </c>
      <c r="P23" s="19">
        <v>3</v>
      </c>
      <c r="Q23" s="18">
        <v>4</v>
      </c>
      <c r="R23" s="18">
        <v>5</v>
      </c>
      <c r="S23" s="21">
        <v>9</v>
      </c>
      <c r="T23" s="176"/>
      <c r="U23" s="21">
        <v>8</v>
      </c>
      <c r="V23" s="118"/>
      <c r="W23" s="98"/>
      <c r="X23" s="98"/>
      <c r="Y23" s="98"/>
      <c r="Z23" s="99"/>
      <c r="AA23" s="100"/>
      <c r="AB23" s="101"/>
      <c r="AC23" s="102"/>
      <c r="AD23" s="99"/>
      <c r="AE23" s="103"/>
      <c r="AF23" s="104"/>
      <c r="AG23" s="102"/>
      <c r="AH23" s="100"/>
      <c r="AI23" s="13"/>
    </row>
    <row r="24" spans="1:35" s="34" customFormat="1" ht="13.5" customHeight="1" thickBot="1">
      <c r="A24" s="72">
        <v>10</v>
      </c>
      <c r="B24" s="174" t="s">
        <v>11</v>
      </c>
      <c r="C24" s="58">
        <v>1</v>
      </c>
      <c r="D24" s="59">
        <v>0</v>
      </c>
      <c r="E24" s="6">
        <v>1</v>
      </c>
      <c r="F24" s="3">
        <v>0</v>
      </c>
      <c r="G24" s="6">
        <v>0</v>
      </c>
      <c r="H24" s="3">
        <v>1</v>
      </c>
      <c r="I24" s="3">
        <v>1</v>
      </c>
      <c r="J24" s="6">
        <v>1</v>
      </c>
      <c r="K24" s="40">
        <v>0</v>
      </c>
      <c r="L24" s="165">
        <v>1</v>
      </c>
      <c r="M24" s="59">
        <v>1</v>
      </c>
      <c r="N24" s="6">
        <v>0.5</v>
      </c>
      <c r="O24" s="3">
        <v>1</v>
      </c>
      <c r="P24" s="6">
        <v>1</v>
      </c>
      <c r="Q24" s="3">
        <v>0.5</v>
      </c>
      <c r="R24" s="3">
        <v>0</v>
      </c>
      <c r="S24" s="6">
        <v>1</v>
      </c>
      <c r="T24" s="177"/>
      <c r="U24" s="3">
        <v>1</v>
      </c>
      <c r="V24" s="125"/>
      <c r="W24" s="106">
        <f>SUM(C24:K24)</f>
        <v>5</v>
      </c>
      <c r="X24" s="106">
        <f>SUM(C24:V24)</f>
        <v>12</v>
      </c>
      <c r="Y24" s="106">
        <f>COUNT(C24:V24)</f>
        <v>18</v>
      </c>
      <c r="Z24" s="107">
        <f>X24+18-Y24</f>
        <v>12</v>
      </c>
      <c r="AA24" s="108">
        <f t="shared" si="0"/>
        <v>2</v>
      </c>
      <c r="AB24" s="109">
        <v>-4</v>
      </c>
      <c r="AC24" s="110">
        <f>X24+AB24</f>
        <v>8</v>
      </c>
      <c r="AD24" s="107">
        <f>AC24+18-Y24</f>
        <v>8</v>
      </c>
      <c r="AE24" s="111">
        <f t="shared" si="1"/>
        <v>8</v>
      </c>
      <c r="AF24" s="171">
        <f>SUMIF(C23:V23,6,C24:V24)+SUMIF(C23:V23,3,C24:V24)+SUMIF(C23:V23,5,C24:V24)</f>
        <v>2</v>
      </c>
      <c r="AG24" s="110" t="str">
        <f t="shared" si="2"/>
        <v>-</v>
      </c>
      <c r="AH24" s="108" t="str">
        <f t="shared" si="3"/>
        <v>-</v>
      </c>
      <c r="AI24" s="33"/>
    </row>
    <row r="25" spans="1:35" s="52" customFormat="1" ht="17.25" customHeight="1">
      <c r="A25" s="73"/>
      <c r="B25" s="74"/>
      <c r="C25" s="172" t="s">
        <v>32</v>
      </c>
      <c r="D25" s="35"/>
      <c r="E25" s="35"/>
      <c r="F25" s="166"/>
      <c r="G25" s="166"/>
      <c r="H25" s="166"/>
      <c r="I25" s="166"/>
      <c r="J25" s="166"/>
      <c r="K25" s="166"/>
      <c r="L25" s="16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12"/>
      <c r="X25" s="113"/>
      <c r="Y25" s="113"/>
      <c r="Z25" s="112"/>
      <c r="AA25" s="112"/>
      <c r="AB25" s="112"/>
      <c r="AC25" s="112"/>
      <c r="AD25" s="112"/>
      <c r="AE25" s="112"/>
      <c r="AF25" s="112"/>
      <c r="AG25" s="112"/>
      <c r="AH25" s="112"/>
      <c r="AI25" s="51"/>
    </row>
    <row r="26" spans="3:34" ht="13.5" customHeight="1">
      <c r="C26" s="172" t="s">
        <v>33</v>
      </c>
      <c r="D26" s="48"/>
      <c r="E26" s="48"/>
      <c r="F26" s="75"/>
      <c r="G26" s="75"/>
      <c r="H26" s="75"/>
      <c r="I26" s="75"/>
      <c r="J26" s="75"/>
      <c r="K26" s="75"/>
      <c r="L26" s="75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113"/>
      <c r="X26" s="113"/>
      <c r="AA26" s="113"/>
      <c r="AC26" s="113"/>
      <c r="AD26" s="113"/>
      <c r="AE26" s="113"/>
      <c r="AF26" s="113"/>
      <c r="AG26" s="113"/>
      <c r="AH26" s="113"/>
    </row>
    <row r="27" spans="3:34" ht="13.5" customHeight="1">
      <c r="C27" s="48"/>
      <c r="D27" s="48"/>
      <c r="E27" s="48"/>
      <c r="F27" s="75"/>
      <c r="G27" s="75"/>
      <c r="I27" s="75"/>
      <c r="J27" s="75"/>
      <c r="K27" s="75"/>
      <c r="L27" s="75"/>
      <c r="M27" s="175"/>
      <c r="N27" s="48" t="s">
        <v>31</v>
      </c>
      <c r="O27" s="48"/>
      <c r="P27" s="48" t="s">
        <v>38</v>
      </c>
      <c r="R27" s="48"/>
      <c r="S27" s="183"/>
      <c r="T27" s="183" t="s">
        <v>39</v>
      </c>
      <c r="U27" s="48"/>
      <c r="V27" s="48"/>
      <c r="W27" s="113"/>
      <c r="X27" s="113"/>
      <c r="Y27" s="113"/>
      <c r="Z27" s="113"/>
      <c r="AA27" s="113"/>
      <c r="AC27" s="113"/>
      <c r="AD27" s="113"/>
      <c r="AE27" s="113"/>
      <c r="AF27" s="113"/>
      <c r="AG27" s="113"/>
      <c r="AH27" s="113"/>
    </row>
    <row r="28" spans="3:34" ht="13.5" customHeight="1">
      <c r="C28" s="48"/>
      <c r="D28" s="128"/>
      <c r="E28" s="48"/>
      <c r="F28" s="75" t="s">
        <v>30</v>
      </c>
      <c r="G28" s="75"/>
      <c r="H28" s="75"/>
      <c r="I28" s="75"/>
      <c r="J28" s="75"/>
      <c r="K28" s="75"/>
      <c r="L28" s="75"/>
      <c r="M28" s="48" t="s">
        <v>34</v>
      </c>
      <c r="N28" s="48"/>
      <c r="O28" s="48"/>
      <c r="P28" s="48"/>
      <c r="R28" s="48"/>
      <c r="S28" s="48"/>
      <c r="T28" s="48"/>
      <c r="U28" s="48"/>
      <c r="V28" s="48"/>
      <c r="W28" s="113"/>
      <c r="X28" s="113"/>
      <c r="Y28" s="113"/>
      <c r="Z28" s="113"/>
      <c r="AA28" s="113"/>
      <c r="AG28" s="113"/>
      <c r="AH28" s="113"/>
    </row>
    <row r="29" spans="3:34" ht="13.5" customHeight="1">
      <c r="C29" s="48"/>
      <c r="D29" s="173"/>
      <c r="E29" s="48"/>
      <c r="F29" s="184" t="s">
        <v>29</v>
      </c>
      <c r="G29" s="75"/>
      <c r="H29" s="75"/>
      <c r="I29" s="75"/>
      <c r="J29" s="75"/>
      <c r="K29" s="75"/>
      <c r="L29" s="75"/>
      <c r="M29" s="48" t="s">
        <v>35</v>
      </c>
      <c r="N29" s="48"/>
      <c r="O29" s="48"/>
      <c r="P29" s="48"/>
      <c r="R29" s="48"/>
      <c r="S29" s="48"/>
      <c r="T29" s="48"/>
      <c r="U29" s="48"/>
      <c r="V29" s="48"/>
      <c r="W29" s="113"/>
      <c r="X29" s="113"/>
      <c r="Y29" s="113"/>
      <c r="Z29" s="113"/>
      <c r="AA29" s="113"/>
      <c r="AG29" s="113"/>
      <c r="AH29" s="113"/>
    </row>
    <row r="30" spans="3:34" ht="13.5" customHeight="1">
      <c r="C30" s="48"/>
      <c r="D30" s="48"/>
      <c r="E30" s="48"/>
      <c r="F30" s="75"/>
      <c r="G30" s="75"/>
      <c r="H30" s="75"/>
      <c r="I30" s="75"/>
      <c r="J30" s="75"/>
      <c r="K30" s="75"/>
      <c r="L30" s="75"/>
      <c r="M30" s="48" t="s">
        <v>36</v>
      </c>
      <c r="N30" s="48"/>
      <c r="O30" s="48"/>
      <c r="P30" s="48"/>
      <c r="R30" s="48"/>
      <c r="S30" s="48"/>
      <c r="T30" s="48"/>
      <c r="U30" s="48"/>
      <c r="V30" s="48"/>
      <c r="W30" s="113"/>
      <c r="X30" s="113"/>
      <c r="Y30" s="113"/>
      <c r="Z30" s="113"/>
      <c r="AA30" s="113"/>
      <c r="AG30" s="113"/>
      <c r="AH30" s="113"/>
    </row>
    <row r="31" spans="3:26" ht="13.5" customHeight="1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 t="s">
        <v>37</v>
      </c>
      <c r="N31" s="48"/>
      <c r="O31" s="48"/>
      <c r="P31" s="48"/>
      <c r="Q31" s="48"/>
      <c r="S31" s="48"/>
      <c r="W31" s="114"/>
      <c r="X31" s="114"/>
      <c r="Y31" s="114"/>
      <c r="Z31" s="115"/>
    </row>
    <row r="32" ht="13.5">
      <c r="E32" s="179"/>
    </row>
    <row r="33" spans="5:11" ht="13.5">
      <c r="E33" s="180" t="s">
        <v>40</v>
      </c>
      <c r="K33" s="76" t="s">
        <v>42</v>
      </c>
    </row>
    <row r="34" spans="5:11" ht="13.5">
      <c r="E34" s="180" t="s">
        <v>41</v>
      </c>
      <c r="F34" s="180"/>
      <c r="G34" s="180"/>
      <c r="H34" s="180"/>
      <c r="K34" s="76" t="s">
        <v>43</v>
      </c>
    </row>
  </sheetData>
  <mergeCells count="18">
    <mergeCell ref="A1:B1"/>
    <mergeCell ref="W1:W4"/>
    <mergeCell ref="Z1:Z4"/>
    <mergeCell ref="AA1:AA4"/>
    <mergeCell ref="C1:K1"/>
    <mergeCell ref="X1:X4"/>
    <mergeCell ref="Y1:Y4"/>
    <mergeCell ref="L1:V1"/>
    <mergeCell ref="AB1:AB4"/>
    <mergeCell ref="A4:B4"/>
    <mergeCell ref="AH1:AH4"/>
    <mergeCell ref="AC1:AC4"/>
    <mergeCell ref="AD1:AD4"/>
    <mergeCell ref="AE1:AE4"/>
    <mergeCell ref="AF1:AF4"/>
    <mergeCell ref="AG1:AG4"/>
    <mergeCell ref="A2:B2"/>
    <mergeCell ref="A3:B3"/>
  </mergeCells>
  <dataValidations count="1">
    <dataValidation type="decimal" allowBlank="1" showInputMessage="1" showErrorMessage="1" sqref="C5:V24">
      <formula1>-1</formula1>
      <formula2>20</formula2>
    </dataValidation>
  </dataValidations>
  <printOptions/>
  <pageMargins left="0.33" right="0.44" top="0.62" bottom="0.67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DWSU 2005</dc:title>
  <dc:subject/>
  <dc:creator/>
  <cp:keywords/>
  <dc:description/>
  <cp:lastModifiedBy>Henrik</cp:lastModifiedBy>
  <cp:lastPrinted>2004-12-18T09:48:37Z</cp:lastPrinted>
  <dcterms:created xsi:type="dcterms:W3CDTF">2001-08-21T09:15:24Z</dcterms:created>
  <dcterms:modified xsi:type="dcterms:W3CDTF">2010-09-22T18:03:56Z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-146514559</vt:i4>
  </property>
  <property fmtid="{D5CDD505-2E9C-101B-9397-08002B2CF9AE}" pid="3" name="_EmailSubject">
    <vt:lpwstr>DWSU-placeringer 2005</vt:lpwstr>
  </property>
  <property fmtid="{D5CDD505-2E9C-101B-9397-08002B2CF9AE}" pid="4" name="_AuthorEmail">
    <vt:lpwstr>CLJ@sns.dk</vt:lpwstr>
  </property>
  <property fmtid="{D5CDD505-2E9C-101B-9397-08002B2CF9AE}" pid="5" name="_AuthorEmailDisplayName">
    <vt:lpwstr>Jensen, Chr. Lundmark</vt:lpwstr>
  </property>
  <property fmtid="{D5CDD505-2E9C-101B-9397-08002B2CF9AE}" pid="6" name="_NewReviewCycle">
    <vt:lpwstr/>
  </property>
  <property fmtid="{D5CDD505-2E9C-101B-9397-08002B2CF9AE}" pid="7" name="_PreviousAdHocReviewCycleID">
    <vt:i4>936476966</vt:i4>
  </property>
</Properties>
</file>